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752cb2114033606/Desktop/"/>
    </mc:Choice>
  </mc:AlternateContent>
  <xr:revisionPtr revIDLastSave="0" documentId="14_{855BC0E9-4244-40B1-8C1B-A89955E99F42}" xr6:coauthVersionLast="47" xr6:coauthVersionMax="47" xr10:uidLastSave="{00000000-0000-0000-0000-000000000000}"/>
  <workbookProtection workbookAlgorithmName="SHA-512" workbookHashValue="RKIhS/3HOTQE5tUWsJ37Dpb52z4MwoNhGXTiINHYBn8kSBSmV0/f5e2ELrXJGuNyL7TKrgCvRWtT7rYobKYQsQ==" workbookSaltValue="Yglh9+81j6spo5GevafWvg==" workbookSpinCount="100000" lockStructure="1"/>
  <bookViews>
    <workbookView xWindow="12210" yWindow="-16320" windowWidth="29040" windowHeight="15720" xr2:uid="{00000000-000D-0000-FFFF-FFFF00000000}"/>
  </bookViews>
  <sheets>
    <sheet name="Setup &amp; Weighting" sheetId="1" r:id="rId1"/>
    <sheet name="Candidate Evaluation" sheetId="2" r:id="rId2"/>
    <sheet name="Summary Dashboar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B13" i="3"/>
  <c r="D13" i="3" s="1"/>
  <c r="C12" i="3"/>
  <c r="B12" i="3"/>
  <c r="D12" i="3" s="1"/>
  <c r="C11" i="3"/>
  <c r="B11" i="3"/>
  <c r="D11" i="3" s="1"/>
  <c r="C10" i="3"/>
  <c r="B10" i="3"/>
  <c r="D10" i="3" s="1"/>
  <c r="C9" i="3"/>
  <c r="B9" i="3"/>
  <c r="D9" i="3" s="1"/>
  <c r="D5" i="3"/>
  <c r="C5" i="3"/>
  <c r="B5" i="3"/>
  <c r="A5" i="3"/>
  <c r="B10" i="1"/>
  <c r="C10" i="1" s="1"/>
  <c r="E5" i="3" l="1"/>
  <c r="F5" i="3" s="1"/>
  <c r="E9" i="3"/>
  <c r="F9" i="3" s="1"/>
</calcChain>
</file>

<file path=xl/sharedStrings.xml><?xml version="1.0" encoding="utf-8"?>
<sst xmlns="http://schemas.openxmlformats.org/spreadsheetml/2006/main" count="97" uniqueCount="68">
  <si>
    <t>Interview Scorecard &amp; Evaluation Matrix</t>
  </si>
  <si>
    <t>Configure role-specific importance weights for the 5 C's of Hiring. Total weight must equal 100%.</t>
  </si>
  <si>
    <t>Core Pillar (The 5 C's)</t>
  </si>
  <si>
    <t>Assigned Weight</t>
  </si>
  <si>
    <t>Core Definition Reference</t>
  </si>
  <si>
    <t>Character</t>
  </si>
  <si>
    <t>Integrity, accountability, ownership mentality, and alignment with ethical standards.</t>
  </si>
  <si>
    <t>Capability</t>
  </si>
  <si>
    <t>Technical skills, specialized knowledge, past performance metrics, and problem-solving execution.</t>
  </si>
  <si>
    <t>Compatibility</t>
  </si>
  <si>
    <t>Peer-to-peer alignment, chemistry with immediate leadership, and teamwork communication style.</t>
  </si>
  <si>
    <t>Cultural Contribution</t>
  </si>
  <si>
    <t>What diverse perspective, energy, or growth mindset the candidate adds to the company, moving beyond stagnant culture fit.</t>
  </si>
  <si>
    <t>Compensation</t>
  </si>
  <si>
    <t>Real alignment between candidate salary expectations, equity needs, benefits, and the internal target budget.</t>
  </si>
  <si>
    <t>Total Weight</t>
  </si>
  <si>
    <t>Candidate Evaluation Matrix</t>
  </si>
  <si>
    <t>Score each criterion from 1 to 10. Use notes to document evidence, examples, and interviewer observations.</t>
  </si>
  <si>
    <t>Candidate Name</t>
  </si>
  <si>
    <t>Position Title</t>
  </si>
  <si>
    <t>Score Guide</t>
  </si>
  <si>
    <t>Date</t>
  </si>
  <si>
    <t>Interviewer Name</t>
  </si>
  <si>
    <t>1-3</t>
  </si>
  <si>
    <t>Low</t>
  </si>
  <si>
    <t>Major concerns or poor evidence.</t>
  </si>
  <si>
    <t>Scoring Scale</t>
  </si>
  <si>
    <t>1 = Unsatisfactory | 5 = Average | 10 = Exceptional</t>
  </si>
  <si>
    <t>4-6</t>
  </si>
  <si>
    <t>Moderate</t>
  </si>
  <si>
    <t>Meets some expectations; requires discussion.</t>
  </si>
  <si>
    <t>7-8</t>
  </si>
  <si>
    <t>Strong</t>
  </si>
  <si>
    <t>Good evidence; likely role alignment.</t>
  </si>
  <si>
    <t>Evaluation Criteria Sub-Category</t>
  </si>
  <si>
    <t>Raw Score</t>
  </si>
  <si>
    <t>Contextual Notes / Interviewer Observations</t>
  </si>
  <si>
    <t>9-10</t>
  </si>
  <si>
    <t>Exceptional</t>
  </si>
  <si>
    <t>Excellent evidence; clear strength.</t>
  </si>
  <si>
    <t>Accountability &amp; Ownership (Admits past mistakes, takes responsibility).</t>
  </si>
  <si>
    <t>Ethical Alignment &amp; Transparency (Honest about gaps, matches brand integrity).</t>
  </si>
  <si>
    <t>Technical Competence &amp; Execution (Possesses the hard skills required to hit KPIs).</t>
  </si>
  <si>
    <t>Problem-Solving &amp; Critical Thinking (Handles real-world situational challenges).</t>
  </si>
  <si>
    <t>Team Collaboration &amp; Communication (Articulates ideas clearly, listens effectively).</t>
  </si>
  <si>
    <t>Management &amp; Peer Alignment (Chemistry with leadership and direct reports).</t>
  </si>
  <si>
    <t>Culture Growth &amp; Perspective (Brings a proactive, additive mindset to the workspace).</t>
  </si>
  <si>
    <t>Adaptability &amp; Continuous Learning (Demonstrates coachability and drive to improve).</t>
  </si>
  <si>
    <t>Budget &amp; Growth Realism (Candidate expectations match the company's structured package).</t>
  </si>
  <si>
    <t>Summary Dashboard &amp; Automatic Scoring</t>
  </si>
  <si>
    <t>All scoring below is formula-driven. The final fit percentage updates as weights and candidate scores change.</t>
  </si>
  <si>
    <t>Interviewer</t>
  </si>
  <si>
    <t>Final Fit %</t>
  </si>
  <si>
    <t>Recommendation</t>
  </si>
  <si>
    <t>Core Pillar</t>
  </si>
  <si>
    <t>Pillar Average Score</t>
  </si>
  <si>
    <t>Weighted Score</t>
  </si>
  <si>
    <t>Weight Check</t>
  </si>
  <si>
    <t>Status</t>
  </si>
  <si>
    <t>Recommendation Logic</t>
  </si>
  <si>
    <t>Score &gt;= 85%</t>
  </si>
  <si>
    <t>Strong Buy / Proceed to Final Offer</t>
  </si>
  <si>
    <t>Score 70% - 84%</t>
  </si>
  <si>
    <t>Passed / Conditional Pool</t>
  </si>
  <si>
    <t>Score &lt; 70%</t>
  </si>
  <si>
    <t>Do Not Pursue / Archive Candidate</t>
  </si>
  <si>
    <t>How to Use This Dashboard</t>
  </si>
  <si>
    <t>1. Set role-specific weights on the Setup &amp; Weighting tab. 2. Score each evaluation criterion on the Candidate Evaluation tab. 3. Review automatic pillar averages, weighted scoring, final fit percentage, and recommendation status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</si>
</sst>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&quot;%&quot;"/>
  </numFmts>
  <fonts count="9">
    <font>
      <sz val="11"/>
      <name val="Carlito"/>
    </font>
    <font>
      <b/>
      <sz val="10"/>
      <color rgb="FF1F2937"/>
      <name val="Aptos"/>
    </font>
    <font>
      <sz val="10"/>
      <color rgb="FF1F2937"/>
      <name val="Aptos"/>
    </font>
    <font>
      <b/>
      <sz val="16"/>
      <color rgb="FFFFFFFF"/>
      <name val="Aptos"/>
    </font>
    <font>
      <b/>
      <sz val="11"/>
      <color rgb="FFFFFFFF"/>
      <name val="Aptos"/>
    </font>
    <font>
      <i/>
      <sz val="10"/>
      <color rgb="FF263238"/>
      <name val="Aptos"/>
    </font>
    <font>
      <sz val="10"/>
      <color rgb="FF263238"/>
      <name val="Aptos"/>
    </font>
    <font>
      <b/>
      <sz val="10"/>
      <color rgb="FF263238"/>
      <name val="Aptos"/>
    </font>
    <font>
      <sz val="10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2F3A45"/>
      </patternFill>
    </fill>
    <fill>
      <patternFill patternType="solid">
        <fgColor rgb="FFF4F6F8"/>
      </patternFill>
    </fill>
    <fill>
      <patternFill patternType="solid">
        <fgColor rgb="FF154788"/>
      </patternFill>
    </fill>
    <fill>
      <patternFill patternType="solid">
        <fgColor rgb="FFE9F1F8"/>
      </patternFill>
    </fill>
    <fill>
      <patternFill patternType="solid">
        <fgColor rgb="FFEAF7EA"/>
      </patternFill>
    </fill>
    <fill>
      <patternFill patternType="solid">
        <fgColor rgb="FFF4F6F8"/>
      </patternFill>
    </fill>
    <fill>
      <patternFill patternType="solid">
        <fgColor rgb="FF4CB84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0" fontId="4" fillId="4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9" fontId="7" fillId="6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164" fontId="7" fillId="6" borderId="0" xfId="0" applyNumberFormat="1" applyFont="1" applyFill="1" applyAlignment="1">
      <alignment horizontal="center" vertical="center" wrapText="1"/>
    </xf>
    <xf numFmtId="165" fontId="7" fillId="6" borderId="0" xfId="0" applyNumberFormat="1" applyFont="1" applyFill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4" xfId="0" applyFont="1" applyBorder="1"/>
    <xf numFmtId="0" fontId="7" fillId="6" borderId="1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left" vertical="center" wrapText="1"/>
      <protection locked="0"/>
    </xf>
    <xf numFmtId="164" fontId="7" fillId="7" borderId="9" xfId="0" applyNumberFormat="1" applyFont="1" applyFill="1" applyBorder="1" applyAlignment="1" applyProtection="1">
      <alignment horizontal="left" vertical="center" wrapText="1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0" fontId="7" fillId="7" borderId="3" xfId="0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  <protection locked="0"/>
    </xf>
    <xf numFmtId="1" fontId="8" fillId="0" borderId="9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6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3" fillId="4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FDE2E1"/>
        </patternFill>
      </fill>
    </dxf>
    <dxf>
      <fill>
        <patternFill>
          <bgColor rgb="FFEAF6EA"/>
        </patternFill>
      </fill>
    </dxf>
    <dxf>
      <fill>
        <patternFill>
          <bgColor rgb="FFFDE2E1"/>
        </patternFill>
      </fill>
    </dxf>
    <dxf>
      <fill>
        <patternFill>
          <bgColor rgb="FFEAF6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3040380</xdr:colOff>
      <xdr:row>10</xdr:row>
      <xdr:rowOff>167640</xdr:rowOff>
    </xdr:from>
    <xdr:ext cx="2286000" cy="601980"/>
    <xdr:pic>
      <xdr:nvPicPr>
        <xdr:cNvPr id="3" name="632d40e8-0844-4ba7-8541-95c833c7ad9b">
          <a:extLst>
            <a:ext uri="{FF2B5EF4-FFF2-40B4-BE49-F238E27FC236}">
              <a16:creationId xmlns:a16="http://schemas.microsoft.com/office/drawing/2014/main" id="{37CAF892-5467-426E-9366-CF4CFDA3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6980" y="2750820"/>
          <a:ext cx="2286000" cy="6019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1973580</xdr:colOff>
      <xdr:row>24</xdr:row>
      <xdr:rowOff>28575</xdr:rowOff>
    </xdr:from>
    <xdr:ext cx="2286000" cy="601980"/>
    <xdr:pic>
      <xdr:nvPicPr>
        <xdr:cNvPr id="2" name="632d40e8-0844-4ba7-8541-95c833c7ad9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0180" y="6894195"/>
          <a:ext cx="2286000" cy="601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24</xdr:row>
      <xdr:rowOff>76200</xdr:rowOff>
    </xdr:from>
    <xdr:ext cx="2286000" cy="601980"/>
    <xdr:pic>
      <xdr:nvPicPr>
        <xdr:cNvPr id="3" name="632d40e8-0844-4ba7-8541-95c833c7ad9b">
          <a:extLst>
            <a:ext uri="{FF2B5EF4-FFF2-40B4-BE49-F238E27FC236}">
              <a16:creationId xmlns:a16="http://schemas.microsoft.com/office/drawing/2014/main" id="{463CED50-273D-4062-A99F-75190CDDD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4549140"/>
          <a:ext cx="2286000" cy="60198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showGridLines="0" tabSelected="1" workbookViewId="0">
      <selection activeCell="B5" sqref="B5"/>
    </sheetView>
  </sheetViews>
  <sheetFormatPr defaultRowHeight="13.8"/>
  <cols>
    <col min="1" max="1" width="25" customWidth="1"/>
    <col min="2" max="2" width="18" customWidth="1"/>
    <col min="3" max="3" width="70" customWidth="1"/>
    <col min="5" max="8" width="15" customWidth="1"/>
  </cols>
  <sheetData>
    <row r="1" spans="1:26" ht="21">
      <c r="A1" s="66" t="s">
        <v>0</v>
      </c>
      <c r="B1" s="66"/>
      <c r="C1" s="66"/>
      <c r="D1" s="3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>
      <c r="A2" s="63" t="s">
        <v>1</v>
      </c>
      <c r="B2" s="63" t="s">
        <v>1</v>
      </c>
      <c r="C2" s="63" t="s">
        <v>1</v>
      </c>
      <c r="D2" s="3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>
      <c r="A3" s="3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>
      <c r="A4" s="12" t="s">
        <v>2</v>
      </c>
      <c r="B4" s="12" t="s">
        <v>3</v>
      </c>
      <c r="C4" s="12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>
      <c r="A5" s="4" t="s">
        <v>5</v>
      </c>
      <c r="B5" s="43">
        <v>0.2</v>
      </c>
      <c r="C5" s="5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6">
      <c r="A6" s="4" t="s">
        <v>7</v>
      </c>
      <c r="B6" s="43">
        <v>0.3</v>
      </c>
      <c r="C6" s="5" t="s">
        <v>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6">
      <c r="A7" s="4" t="s">
        <v>9</v>
      </c>
      <c r="B7" s="43">
        <v>0.2</v>
      </c>
      <c r="C7" s="5" t="s">
        <v>10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6">
      <c r="A8" s="4" t="s">
        <v>11</v>
      </c>
      <c r="B8" s="43">
        <v>0.15</v>
      </c>
      <c r="C8" s="5" t="s">
        <v>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7.6">
      <c r="A9" s="4" t="s">
        <v>13</v>
      </c>
      <c r="B9" s="43">
        <v>0.15</v>
      </c>
      <c r="C9" s="5" t="s">
        <v>14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>
      <c r="A10" s="13" t="s">
        <v>15</v>
      </c>
      <c r="B10" s="14">
        <f>SUM(B5:B9)</f>
        <v>1</v>
      </c>
      <c r="C10" s="13" t="str">
        <f>IF(B10=100%,"Ready: weights total 100%","Adjust weights to equal exactly 100%")</f>
        <v>Ready: weights total 100%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sheetProtection sheet="1" objects="1" scenarios="1" selectLockedCells="1"/>
  <mergeCells count="2">
    <mergeCell ref="A1:C1"/>
    <mergeCell ref="A2:C2"/>
  </mergeCells>
  <conditionalFormatting sqref="B10:C10">
    <cfRule type="expression" dxfId="3" priority="1">
      <formula>$B$10=1</formula>
    </cfRule>
    <cfRule type="expression" dxfId="2" priority="2">
      <formula>$B$10&lt;&gt;1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showGridLines="0" workbookViewId="0">
      <selection activeCell="B4" sqref="B4"/>
    </sheetView>
  </sheetViews>
  <sheetFormatPr defaultRowHeight="13.8"/>
  <cols>
    <col min="1" max="1" width="24" customWidth="1"/>
    <col min="2" max="2" width="56" customWidth="1"/>
    <col min="3" max="3" width="13" customWidth="1"/>
    <col min="4" max="4" width="56" customWidth="1"/>
    <col min="6" max="6" width="12" customWidth="1"/>
    <col min="7" max="7" width="16" customWidth="1"/>
    <col min="8" max="8" width="42" customWidth="1"/>
  </cols>
  <sheetData>
    <row r="1" spans="1:26" ht="21">
      <c r="A1" s="62" t="s">
        <v>16</v>
      </c>
      <c r="B1" s="62"/>
      <c r="C1" s="62"/>
      <c r="D1" s="6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>
      <c r="A2" s="63" t="s">
        <v>17</v>
      </c>
      <c r="B2" s="63" t="s">
        <v>17</v>
      </c>
      <c r="C2" s="63" t="s">
        <v>17</v>
      </c>
      <c r="D2" s="63" t="s">
        <v>17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>
      <c r="A3" s="2"/>
      <c r="B3" s="2"/>
      <c r="C3" s="2"/>
      <c r="D3" s="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>
      <c r="A4" s="27" t="s">
        <v>18</v>
      </c>
      <c r="B4" s="44"/>
      <c r="C4" s="29" t="s">
        <v>19</v>
      </c>
      <c r="D4" s="4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6">
      <c r="A5" s="28" t="s">
        <v>21</v>
      </c>
      <c r="B5" s="45"/>
      <c r="C5" s="29" t="s">
        <v>22</v>
      </c>
      <c r="D5" s="4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>
      <c r="A6" s="15" t="s">
        <v>26</v>
      </c>
      <c r="B6" s="69" t="s">
        <v>27</v>
      </c>
      <c r="C6" s="70"/>
      <c r="D6" s="7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>
      <c r="A7" s="31"/>
      <c r="B7" s="2"/>
      <c r="C7" s="2"/>
      <c r="D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>
      <c r="A8" s="12" t="s">
        <v>2</v>
      </c>
      <c r="B8" s="12" t="s">
        <v>34</v>
      </c>
      <c r="C8" s="12" t="s">
        <v>35</v>
      </c>
      <c r="D8" s="12" t="s">
        <v>36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6" customHeight="1">
      <c r="A9" s="19" t="s">
        <v>5</v>
      </c>
      <c r="B9" s="24" t="s">
        <v>40</v>
      </c>
      <c r="C9" s="48"/>
      <c r="D9" s="5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6" customHeight="1">
      <c r="A10" s="23" t="s">
        <v>5</v>
      </c>
      <c r="B10" s="22" t="s">
        <v>41</v>
      </c>
      <c r="C10" s="49"/>
      <c r="D10" s="5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6" customHeight="1">
      <c r="A11" s="23" t="s">
        <v>7</v>
      </c>
      <c r="B11" s="24" t="s">
        <v>42</v>
      </c>
      <c r="C11" s="48"/>
      <c r="D11" s="5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6" customHeight="1">
      <c r="A12" s="26" t="s">
        <v>7</v>
      </c>
      <c r="B12" s="24" t="s">
        <v>43</v>
      </c>
      <c r="C12" s="50"/>
      <c r="D12" s="5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6" customHeight="1">
      <c r="A13" s="25" t="s">
        <v>9</v>
      </c>
      <c r="B13" s="21" t="s">
        <v>44</v>
      </c>
      <c r="C13" s="50"/>
      <c r="D13" s="5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6" customHeight="1">
      <c r="A14" s="23" t="s">
        <v>9</v>
      </c>
      <c r="B14" s="21" t="s">
        <v>45</v>
      </c>
      <c r="C14" s="51"/>
      <c r="D14" s="5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6" customHeight="1">
      <c r="A15" s="23" t="s">
        <v>11</v>
      </c>
      <c r="B15" s="7" t="s">
        <v>46</v>
      </c>
      <c r="C15" s="49"/>
      <c r="D15" s="5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6" customHeight="1">
      <c r="A16" s="26" t="s">
        <v>11</v>
      </c>
      <c r="B16" s="22" t="s">
        <v>47</v>
      </c>
      <c r="C16" s="48"/>
      <c r="D16" s="5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6" customHeight="1">
      <c r="A17" s="26" t="s">
        <v>13</v>
      </c>
      <c r="B17" s="20" t="s">
        <v>48</v>
      </c>
      <c r="C17" s="52"/>
      <c r="D17" s="5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customHeight="1">
      <c r="A19" s="39" t="s">
        <v>20</v>
      </c>
      <c r="B19" s="40"/>
      <c r="C19" s="68"/>
      <c r="D19" s="6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34" t="s">
        <v>23</v>
      </c>
      <c r="B20" s="41" t="s">
        <v>24</v>
      </c>
      <c r="C20" s="67" t="s">
        <v>25</v>
      </c>
      <c r="D20" s="6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34" t="s">
        <v>28</v>
      </c>
      <c r="B21" s="32" t="s">
        <v>29</v>
      </c>
      <c r="C21" s="67" t="s">
        <v>30</v>
      </c>
      <c r="D21" s="6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34" t="s">
        <v>31</v>
      </c>
      <c r="B22" s="35" t="s">
        <v>32</v>
      </c>
      <c r="C22" s="67" t="s">
        <v>33</v>
      </c>
      <c r="D22" s="6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33" t="s">
        <v>37</v>
      </c>
      <c r="B23" s="36" t="s">
        <v>38</v>
      </c>
      <c r="C23" s="67" t="s">
        <v>39</v>
      </c>
      <c r="D23" s="6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>
      <c r="A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>
      <c r="A25" s="2"/>
      <c r="B25" s="1"/>
      <c r="C25" s="42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>
      <c r="A26" s="2"/>
      <c r="B26" s="6"/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sheetProtection sheet="1" objects="1" scenarios="1" selectLockedCells="1"/>
  <mergeCells count="8">
    <mergeCell ref="C21:D21"/>
    <mergeCell ref="C22:D22"/>
    <mergeCell ref="C23:D23"/>
    <mergeCell ref="C19:D19"/>
    <mergeCell ref="A1:D1"/>
    <mergeCell ref="A2:D2"/>
    <mergeCell ref="B6:D6"/>
    <mergeCell ref="C20:D20"/>
  </mergeCells>
  <conditionalFormatting sqref="C9:C17">
    <cfRule type="colorScale" priority="1">
      <colorScale>
        <cfvo type="min"/>
        <cfvo type="percentile" val="50"/>
        <cfvo type="max"/>
        <color rgb="FFFDE2E1"/>
        <color rgb="FFFFF3CD"/>
        <color rgb="FFDDEEDB"/>
      </colorScale>
    </cfRule>
  </conditionalFormatting>
  <dataValidations count="1">
    <dataValidation type="whole" showInputMessage="1" showErrorMessage="1" errorTitle="Invalid Score" error="Score must be a whole number from 1 to 10." promptTitle="Score 1-10" prompt="Enter a whole number from 1 to 10." sqref="C9:C17" xr:uid="{00000000-0002-0000-0100-000000000000}">
      <formula1>1</formula1>
      <formula2>10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"/>
  <sheetViews>
    <sheetView workbookViewId="0">
      <selection activeCell="L14" sqref="L14"/>
    </sheetView>
  </sheetViews>
  <sheetFormatPr defaultRowHeight="13.8"/>
  <cols>
    <col min="1" max="1" width="26" customWidth="1"/>
    <col min="2" max="2" width="22" customWidth="1"/>
    <col min="3" max="4" width="18" customWidth="1"/>
    <col min="5" max="5" width="16" customWidth="1"/>
    <col min="6" max="6" width="34" customWidth="1"/>
    <col min="7" max="8" width="15" customWidth="1"/>
  </cols>
  <sheetData>
    <row r="1" spans="1:26" ht="21">
      <c r="A1" s="62" t="s">
        <v>49</v>
      </c>
      <c r="B1" s="62"/>
      <c r="C1" s="62"/>
      <c r="D1" s="62"/>
      <c r="E1" s="62"/>
      <c r="F1" s="6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>
      <c r="A2" s="63" t="s">
        <v>50</v>
      </c>
      <c r="B2" s="63" t="s">
        <v>50</v>
      </c>
      <c r="C2" s="63" t="s">
        <v>50</v>
      </c>
      <c r="D2" s="63" t="s">
        <v>50</v>
      </c>
      <c r="E2" s="63" t="s">
        <v>50</v>
      </c>
      <c r="F2" s="63" t="s">
        <v>50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>
      <c r="A4" s="12" t="s">
        <v>18</v>
      </c>
      <c r="B4" s="12" t="s">
        <v>19</v>
      </c>
      <c r="C4" s="12" t="s">
        <v>21</v>
      </c>
      <c r="D4" s="12" t="s">
        <v>51</v>
      </c>
      <c r="E4" s="12" t="s">
        <v>52</v>
      </c>
      <c r="F4" s="12" t="s">
        <v>53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>
      <c r="A5" s="16" t="str">
        <f>IF('Candidate Evaluation'!B4="","",'Candidate Evaluation'!B4)</f>
        <v/>
      </c>
      <c r="B5" s="16" t="str">
        <f>IF('Candidate Evaluation'!D4="","",'Candidate Evaluation'!D4)</f>
        <v/>
      </c>
      <c r="C5" s="17" t="str">
        <f>IF('Candidate Evaluation'!B5="","",'Candidate Evaluation'!B5)</f>
        <v/>
      </c>
      <c r="D5" s="16" t="str">
        <f>IF('Candidate Evaluation'!D5="","",'Candidate Evaluation'!D5)</f>
        <v/>
      </c>
      <c r="E5" s="18" t="str">
        <f>IF(COUNT('Candidate Evaluation'!$C$9:$C$17)=0,"",SUMPRODUCT(B9:B13,C9:C13)*10)</f>
        <v/>
      </c>
      <c r="F5" s="16" t="str">
        <f>IF(E5="","Pending Scores",IF(E5&gt;=85,"Strong Buy / Proceed to Final Offer",IF(E5&gt;=70,"Passed / Conditional Pool","Do Not Pursue / Archive Candidate")))</f>
        <v>Pending Scores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>
      <c r="A6" s="3"/>
      <c r="B6" s="3"/>
      <c r="C6" s="3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>
      <c r="A7" s="3"/>
      <c r="B7" s="3"/>
      <c r="C7" s="3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>
      <c r="A8" s="12" t="s">
        <v>54</v>
      </c>
      <c r="B8" s="12" t="s">
        <v>55</v>
      </c>
      <c r="C8" s="12" t="s">
        <v>3</v>
      </c>
      <c r="D8" s="12" t="s">
        <v>56</v>
      </c>
      <c r="E8" s="12" t="s">
        <v>57</v>
      </c>
      <c r="F8" s="12" t="s">
        <v>58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>
      <c r="A9" s="9" t="s">
        <v>5</v>
      </c>
      <c r="B9" s="10">
        <f>IFERROR(AVERAGEIF('Candidate Evaluation'!$A$9:$A$17,A9,'Candidate Evaluation'!$C$9:$C$17),0)</f>
        <v>0</v>
      </c>
      <c r="C9" s="11">
        <f>VLOOKUP(A9,'Setup &amp; Weighting'!$A$5:$B$9,2,FALSE)</f>
        <v>0.2</v>
      </c>
      <c r="D9" s="10">
        <f>B9*C9</f>
        <v>0</v>
      </c>
      <c r="E9" s="11">
        <f>'Setup &amp; Weighting'!B10</f>
        <v>1</v>
      </c>
      <c r="F9" s="8" t="str">
        <f>IF(E9=100%,"Weights Ready","Fix Setup Weights")</f>
        <v>Weights Ready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>
      <c r="A10" s="9" t="s">
        <v>7</v>
      </c>
      <c r="B10" s="10">
        <f>IFERROR(AVERAGEIF('Candidate Evaluation'!$A$9:$A$17,A10,'Candidate Evaluation'!$C$9:$C$17),0)</f>
        <v>0</v>
      </c>
      <c r="C10" s="11">
        <f>VLOOKUP(A10,'Setup &amp; Weighting'!$A$5:$B$9,2,FALSE)</f>
        <v>0.3</v>
      </c>
      <c r="D10" s="10">
        <f>B10*C10</f>
        <v>0</v>
      </c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>
      <c r="A11" s="9" t="s">
        <v>9</v>
      </c>
      <c r="B11" s="10">
        <f>IFERROR(AVERAGEIF('Candidate Evaluation'!$A$9:$A$17,A11,'Candidate Evaluation'!$C$9:$C$17),0)</f>
        <v>0</v>
      </c>
      <c r="C11" s="11">
        <f>VLOOKUP(A11,'Setup &amp; Weighting'!$A$5:$B$9,2,FALSE)</f>
        <v>0.2</v>
      </c>
      <c r="D11" s="10">
        <f>B11*C11</f>
        <v>0</v>
      </c>
      <c r="E11" s="3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>
      <c r="A12" s="9" t="s">
        <v>11</v>
      </c>
      <c r="B12" s="10">
        <f>IFERROR(AVERAGEIF('Candidate Evaluation'!$A$9:$A$17,A12,'Candidate Evaluation'!$C$9:$C$17),0)</f>
        <v>0</v>
      </c>
      <c r="C12" s="11">
        <f>VLOOKUP(A12,'Setup &amp; Weighting'!$A$5:$B$9,2,FALSE)</f>
        <v>0.15</v>
      </c>
      <c r="D12" s="10">
        <f>B12*C12</f>
        <v>0</v>
      </c>
      <c r="E12" s="3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>
      <c r="A13" s="9" t="s">
        <v>13</v>
      </c>
      <c r="B13" s="10">
        <f>IFERROR(AVERAGEIF('Candidate Evaluation'!$A$9:$A$17,A13,'Candidate Evaluation'!$C$9:$C$17),0)</f>
        <v>0</v>
      </c>
      <c r="C13" s="11">
        <f>VLOOKUP(A13,'Setup &amp; Weighting'!$A$5:$B$9,2,FALSE)</f>
        <v>0.15</v>
      </c>
      <c r="D13" s="10">
        <f>B13*C13</f>
        <v>0</v>
      </c>
      <c r="E13" s="3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>
      <c r="A14" s="3"/>
      <c r="B14" s="3"/>
      <c r="C14" s="3"/>
      <c r="D14" s="3"/>
      <c r="E14" s="3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>
      <c r="A15" s="64" t="s">
        <v>59</v>
      </c>
      <c r="B15" s="64"/>
      <c r="C15" s="65"/>
      <c r="D15" s="65"/>
      <c r="E15" s="65"/>
      <c r="F15" s="6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>
      <c r="A16" s="13" t="s">
        <v>60</v>
      </c>
      <c r="B16" s="57" t="s">
        <v>61</v>
      </c>
      <c r="C16" s="58"/>
      <c r="D16" s="58"/>
      <c r="E16" s="58"/>
      <c r="F16" s="5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>
      <c r="A17" s="13" t="s">
        <v>62</v>
      </c>
      <c r="B17" s="57" t="s">
        <v>63</v>
      </c>
      <c r="C17" s="58"/>
      <c r="D17" s="58"/>
      <c r="E17" s="58"/>
      <c r="F17" s="5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>
      <c r="A18" s="13" t="s">
        <v>64</v>
      </c>
      <c r="B18" s="57" t="s">
        <v>65</v>
      </c>
      <c r="C18" s="58"/>
      <c r="D18" s="58"/>
      <c r="E18" s="58"/>
      <c r="F18" s="5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>
      <c r="A19" s="3"/>
      <c r="B19" s="3"/>
      <c r="C19" s="3"/>
      <c r="D19" s="3"/>
      <c r="E19" s="3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>
      <c r="A20" s="59" t="s">
        <v>66</v>
      </c>
      <c r="B20" s="59"/>
      <c r="C20" s="59"/>
      <c r="D20" s="59"/>
      <c r="E20" s="59"/>
      <c r="F20" s="5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4">
      <c r="A21" s="60" t="s">
        <v>67</v>
      </c>
      <c r="B21" s="60"/>
      <c r="C21" s="60"/>
      <c r="D21" s="60"/>
      <c r="E21" s="60"/>
      <c r="F21" s="6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4">
      <c r="A22" s="61"/>
      <c r="B22" s="61"/>
      <c r="C22" s="61"/>
      <c r="D22" s="61"/>
      <c r="E22" s="61"/>
      <c r="F22" s="6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4">
      <c r="A23" s="61"/>
      <c r="B23" s="61"/>
      <c r="C23" s="61"/>
      <c r="D23" s="61"/>
      <c r="E23" s="61"/>
      <c r="F23" s="6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4">
      <c r="A24" s="61"/>
      <c r="B24" s="61"/>
      <c r="C24" s="61"/>
      <c r="D24" s="61"/>
      <c r="E24" s="61"/>
      <c r="F24" s="6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</sheetData>
  <sheetProtection sheet="1" objects="1" scenarios="1" selectLockedCells="1"/>
  <mergeCells count="8">
    <mergeCell ref="B18:F18"/>
    <mergeCell ref="A20:F20"/>
    <mergeCell ref="A21:F24"/>
    <mergeCell ref="A1:F1"/>
    <mergeCell ref="A2:F2"/>
    <mergeCell ref="A15:F15"/>
    <mergeCell ref="B16:F16"/>
    <mergeCell ref="B17:F17"/>
  </mergeCells>
  <conditionalFormatting sqref="B9:D13">
    <cfRule type="colorScale" priority="1">
      <colorScale>
        <cfvo type="min"/>
        <cfvo type="percentile" val="50"/>
        <cfvo type="max"/>
        <color rgb="FFFDE2E1"/>
        <color rgb="FFFFF3CD"/>
        <color rgb="FFDDEEDB"/>
      </colorScale>
    </cfRule>
  </conditionalFormatting>
  <conditionalFormatting sqref="F9">
    <cfRule type="expression" dxfId="1" priority="2">
      <formula>$E$9=1</formula>
    </cfRule>
    <cfRule type="expression" dxfId="0" priority="3">
      <formula>$E$9&lt;&gt;1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 &amp; Weighting</vt:lpstr>
      <vt:lpstr>Candidate Evaluation</vt:lpstr>
      <vt:lpstr>Summary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Voorhis</dc:creator>
  <cp:lastModifiedBy>Heather Voorhis</cp:lastModifiedBy>
  <dcterms:created xsi:type="dcterms:W3CDTF">2026-06-04T19:55:38Z</dcterms:created>
  <dcterms:modified xsi:type="dcterms:W3CDTF">2026-06-04T19:57:21Z</dcterms:modified>
</cp:coreProperties>
</file>